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mo Calendar" sheetId="1" state="visible" r:id="rId1"/>
    <sheet xmlns:r="http://schemas.openxmlformats.org/officeDocument/2006/relationships" name="Monthly View" sheetId="2" state="visible" r:id="rId2"/>
    <sheet xmlns:r="http://schemas.openxmlformats.org/officeDocument/2006/relationships" name="Lists" sheetId="3" state="hidden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/d/yyyy"/>
    <numFmt numFmtId="165" formatCode="d"/>
  </numFmts>
  <fonts count="13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153B6D"/>
      <sz val="10"/>
    </font>
    <font>
      <b val="1"/>
      <color rgb="00FFFFFF"/>
    </font>
    <font>
      <b val="1"/>
      <color rgb="006B7280"/>
    </font>
    <font>
      <b val="1"/>
      <color rgb="000000FF"/>
    </font>
    <font>
      <color rgb="000000FF"/>
    </font>
    <font>
      <b val="1"/>
      <color rgb="001F2937"/>
    </font>
    <font>
      <i val="1"/>
      <color rgb="006B7280"/>
    </font>
    <font/>
    <font>
      <b val="1"/>
      <color rgb="00FFFFFF"/>
      <sz val="16"/>
    </font>
    <font>
      <sz val="11"/>
    </font>
    <font>
      <i val="1"/>
      <color rgb="00666666"/>
    </font>
  </fonts>
  <fills count="11">
    <fill>
      <patternFill/>
    </fill>
    <fill>
      <patternFill patternType="gray125"/>
    </fill>
    <fill>
      <patternFill patternType="solid">
        <fgColor rgb="00153B6D"/>
      </patternFill>
    </fill>
    <fill>
      <patternFill patternType="solid">
        <fgColor rgb="00EEF3FA"/>
      </patternFill>
    </fill>
    <fill>
      <patternFill patternType="solid">
        <fgColor rgb="002F5F98"/>
      </patternFill>
    </fill>
    <fill>
      <patternFill patternType="solid">
        <fgColor rgb="00FFF8CC"/>
      </patternFill>
    </fill>
    <fill>
      <patternFill patternType="solid">
        <fgColor rgb="00DDEBF7"/>
      </patternFill>
    </fill>
    <fill>
      <patternFill patternType="solid">
        <fgColor rgb="00FFFFFF"/>
      </patternFill>
    </fill>
    <fill>
      <patternFill patternType="solid">
        <fgColor rgb="00F9FBFE"/>
      </patternFill>
    </fill>
    <fill>
      <patternFill patternType="solid">
        <fgColor rgb="001F4E78"/>
      </patternFill>
    </fill>
    <fill>
      <patternFill patternType="solid">
        <fgColor rgb="002F75B5"/>
      </patternFill>
    </fill>
  </fills>
  <borders count="7">
    <border>
      <left/>
      <right/>
      <top/>
      <bottom/>
      <diagonal/>
    </border>
    <border>
      <bottom style="thin">
        <color rgb="00FFFFFF"/>
      </bottom>
    </border>
    <border>
      <bottom style="hair">
        <color rgb="00D9E2F3"/>
      </bottom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  <border>
      <bottom style="thin">
        <color rgb="00D9E1F2"/>
      </bottom>
    </border>
    <border/>
    <border>
      <left style="thin">
        <color rgb="00D9E1F2"/>
      </left>
      <right style="thin">
        <color rgb="00D9E1F2"/>
      </right>
      <top style="thin">
        <color rgb="00D9E1F2"/>
      </top>
      <bottom style="thin">
        <color rgb="00D9E1F2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3" fillId="4" borderId="0" pivotButton="0" quotePrefix="0" xfId="0"/>
    <xf numFmtId="0" fontId="0" fillId="4" borderId="0" pivotButton="0" quotePrefix="0" xfId="0"/>
    <xf numFmtId="0" fontId="4" fillId="0" borderId="0" pivotButton="0" quotePrefix="0" xfId="0"/>
    <xf numFmtId="1" fontId="5" fillId="5" borderId="0" pivotButton="0" quotePrefix="0" xfId="0"/>
    <xf numFmtId="0" fontId="7" fillId="6" borderId="0" pivotButton="0" quotePrefix="0" xfId="0"/>
    <xf numFmtId="164" fontId="6" fillId="5" borderId="0" pivotButton="0" quotePrefix="0" xfId="0"/>
    <xf numFmtId="0" fontId="3" fillId="2" borderId="1" applyAlignment="1" pivotButton="0" quotePrefix="0" xfId="0">
      <alignment horizontal="center" vertical="center" wrapText="1"/>
    </xf>
    <xf numFmtId="164" fontId="0" fillId="7" borderId="2" applyAlignment="1" pivotButton="0" quotePrefix="0" xfId="0">
      <alignment vertical="top" wrapText="1"/>
    </xf>
    <xf numFmtId="0" fontId="0" fillId="7" borderId="2" applyAlignment="1" pivotButton="0" quotePrefix="0" xfId="0">
      <alignment vertical="top" wrapText="1"/>
    </xf>
    <xf numFmtId="0" fontId="6" fillId="7" borderId="2" pivotButton="0" quotePrefix="0" xfId="0"/>
    <xf numFmtId="0" fontId="6" fillId="7" borderId="2" applyAlignment="1" pivotButton="0" quotePrefix="0" xfId="0">
      <alignment vertical="top" wrapText="1"/>
    </xf>
    <xf numFmtId="164" fontId="0" fillId="8" borderId="2" applyAlignment="1" pivotButton="0" quotePrefix="0" xfId="0">
      <alignment vertical="top" wrapText="1"/>
    </xf>
    <xf numFmtId="0" fontId="0" fillId="8" borderId="2" applyAlignment="1" pivotButton="0" quotePrefix="0" xfId="0">
      <alignment vertical="top" wrapText="1"/>
    </xf>
    <xf numFmtId="0" fontId="6" fillId="8" borderId="2" pivotButton="0" quotePrefix="0" xfId="0"/>
    <xf numFmtId="0" fontId="6" fillId="8" borderId="2" applyAlignment="1" pivotButton="0" quotePrefix="0" xfId="0">
      <alignment vertical="top" wrapText="1"/>
    </xf>
    <xf numFmtId="0" fontId="1" fillId="2" borderId="0" applyAlignment="1" pivotButton="0" quotePrefix="0" xfId="0">
      <alignment horizontal="center"/>
    </xf>
    <xf numFmtId="0" fontId="3" fillId="4" borderId="0" applyAlignment="1" pivotButton="0" quotePrefix="0" xfId="0">
      <alignment horizontal="center"/>
    </xf>
    <xf numFmtId="165" fontId="0" fillId="7" borderId="3" applyAlignment="1" pivotButton="0" quotePrefix="0" xfId="0">
      <alignment horizontal="left" vertical="top"/>
    </xf>
    <xf numFmtId="0" fontId="8" fillId="0" borderId="0" pivotButton="0" quotePrefix="0" xfId="0"/>
    <xf numFmtId="0" fontId="3" fillId="9" borderId="4" applyAlignment="1" pivotButton="0" quotePrefix="0" xfId="0">
      <alignment horizontal="center" vertical="center" wrapText="1"/>
    </xf>
    <xf numFmtId="164" fontId="0" fillId="7" borderId="4" applyAlignment="1" pivotButton="0" quotePrefix="0" xfId="0">
      <alignment horizontal="center" vertical="center"/>
    </xf>
    <xf numFmtId="0" fontId="0" fillId="7" borderId="4" applyAlignment="1" pivotButton="0" quotePrefix="0" xfId="0">
      <alignment horizontal="center" vertical="center"/>
    </xf>
    <xf numFmtId="1" fontId="0" fillId="7" borderId="4" applyAlignment="1" pivotButton="0" quotePrefix="0" xfId="0">
      <alignment horizontal="center" vertical="center"/>
    </xf>
    <xf numFmtId="0" fontId="6" fillId="7" borderId="4" applyAlignment="1" pivotButton="0" quotePrefix="0" xfId="0">
      <alignment vertical="top" wrapText="1"/>
    </xf>
    <xf numFmtId="164" fontId="0" fillId="8" borderId="4" applyAlignment="1" pivotButton="0" quotePrefix="0" xfId="0">
      <alignment horizontal="center" vertical="center"/>
    </xf>
    <xf numFmtId="0" fontId="0" fillId="8" borderId="4" applyAlignment="1" pivotButton="0" quotePrefix="0" xfId="0">
      <alignment horizontal="center" vertical="center"/>
    </xf>
    <xf numFmtId="1" fontId="0" fillId="8" borderId="4" applyAlignment="1" pivotButton="0" quotePrefix="0" xfId="0">
      <alignment horizontal="center" vertical="center"/>
    </xf>
    <xf numFmtId="0" fontId="6" fillId="8" borderId="4" applyAlignment="1" pivotButton="0" quotePrefix="0" xfId="0">
      <alignment vertical="top" wrapText="1"/>
    </xf>
    <xf numFmtId="0" fontId="10" fillId="9" borderId="5" applyAlignment="1" pivotButton="0" quotePrefix="0" xfId="0">
      <alignment horizontal="center" vertical="center"/>
    </xf>
    <xf numFmtId="0" fontId="3" fillId="10" borderId="5" applyAlignment="1" pivotButton="0" quotePrefix="0" xfId="0">
      <alignment horizontal="center" vertical="center"/>
    </xf>
    <xf numFmtId="165" fontId="11" fillId="7" borderId="6" applyAlignment="1" pivotButton="0" quotePrefix="0" xfId="0">
      <alignment horizontal="left" vertical="top" wrapText="1"/>
    </xf>
    <xf numFmtId="0" fontId="9" fillId="0" borderId="5" pivotButton="0" quotePrefix="0" xfId="0"/>
    <xf numFmtId="0" fontId="12" fillId="0" borderId="5" applyAlignment="1" pivotButton="0" quotePrefix="0" xfId="0">
      <alignment horizontal="left"/>
    </xf>
    <xf numFmtId="164" fontId="9" fillId="0" borderId="5" pivotButton="0" quotePrefix="0" xfId="0"/>
  </cellXfs>
  <cellStyles count="1">
    <cellStyle name="Normal" xfId="0" builtinId="0" hidden="0"/>
  </cellStyles>
  <dxfs count="10">
    <dxf>
      <fill>
        <patternFill patternType="solid">
          <fgColor rgb="00EAF3FF"/>
        </patternFill>
      </fill>
    </dxf>
    <dxf>
      <fill>
        <patternFill patternType="solid">
          <fgColor rgb="00EEF8EE"/>
        </patternFill>
      </fill>
    </dxf>
    <dxf>
      <fill>
        <patternFill patternType="solid">
          <fgColor rgb="00FFF4E5"/>
        </patternFill>
      </fill>
    </dxf>
    <dxf>
      <fill>
        <patternFill patternType="solid">
          <fgColor rgb="00F3F0FF"/>
        </patternFill>
      </fill>
    </dxf>
    <dxf>
      <fill>
        <patternFill patternType="solid">
          <fgColor rgb="00D9EAF7"/>
        </patternFill>
      </fill>
    </dxf>
    <dxf>
      <fill>
        <patternFill patternType="solid">
          <fgColor rgb="00EDE2FF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E2F0D9"/>
        </patternFill>
      </fill>
    </dxf>
    <dxf>
      <fill>
        <patternFill patternType="solid">
          <fgColor rgb="00F4B183"/>
        </patternFill>
      </fill>
    </dxf>
    <dxf>
      <fill>
        <patternFill patternType="solid">
          <fgColor rgb="00E7E6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omments/comment1.xml><?xml version="1.0" encoding="utf-8"?>
<comments xmlns="http://schemas.openxmlformats.org/spreadsheetml/2006/main">
  <authors>
    <author>OpenAI</author>
  </authors>
  <commentList>
    <comment ref="B5" authorId="0" shapeId="0">
      <text>
        <t>Change the year only. All calendar dates and phases update automatically.</t>
      </text>
    </comment>
    <comment ref="E13" authorId="0" shapeId="0">
      <text>
        <t>Suggested promo theme. Overwrite with your own campaign ideas if needed.</t>
      </text>
    </comment>
    <comment ref="F13" authorId="0" shapeId="0">
      <text>
        <t>Use the dropdown to choose a channel.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8" customWidth="1" min="4" max="4"/>
    <col width="24" customWidth="1" min="5" max="5"/>
    <col width="18" customWidth="1" min="6" max="6"/>
    <col width="40" customWidth="1" min="7" max="7"/>
    <col width="16" customWidth="1" min="8" max="8"/>
    <col width="14" customWidth="1" min="9" max="9"/>
  </cols>
  <sheetData>
    <row r="1" ht="28" customHeight="1">
      <c r="A1" s="1" t="inlineStr">
        <is>
          <t>4/20 Dispensary Promotion Calendar Template</t>
        </is>
      </c>
    </row>
    <row r="2" ht="20" customHeight="1">
      <c r="A2" s="2" t="inlineStr">
        <is>
          <t>Edit blue cells only. Dates, day names, week labels, phases, and summary metrics are formula-driven.</t>
        </is>
      </c>
    </row>
    <row r="4">
      <c r="A4" s="3" t="inlineStr">
        <is>
          <t>Inputs</t>
        </is>
      </c>
      <c r="B4" s="4" t="n"/>
      <c r="C4" s="4" t="n"/>
      <c r="E4" s="3" t="inlineStr">
        <is>
          <t>Summary</t>
        </is>
      </c>
      <c r="F4" s="4" t="n"/>
      <c r="G4" s="4" t="n"/>
      <c r="H4" s="3" t="inlineStr">
        <is>
          <t>Legend</t>
        </is>
      </c>
      <c r="I4" s="4" t="n"/>
    </row>
    <row r="5">
      <c r="A5" s="5" t="inlineStr">
        <is>
          <t>Calendar Year</t>
        </is>
      </c>
      <c r="B5" s="6" t="n">
        <v>2026</v>
      </c>
      <c r="E5" s="5" t="inlineStr">
        <is>
          <t>Total Promo Days</t>
        </is>
      </c>
      <c r="F5" s="7">
        <f>COUNTIF(A13:A35,"&gt;0")</f>
        <v/>
      </c>
      <c r="H5" t="inlineStr">
        <is>
          <t>Blue text</t>
        </is>
      </c>
      <c r="I5" t="inlineStr">
        <is>
          <t>Editable input</t>
        </is>
      </c>
    </row>
    <row r="6">
      <c r="A6" s="5" t="inlineStr">
        <is>
          <t>Start Date</t>
        </is>
      </c>
      <c r="B6" s="8">
        <f>DATE(B5,4,1)</f>
        <v/>
      </c>
      <c r="E6" s="5" t="inlineStr">
        <is>
          <t>Awareness Days</t>
        </is>
      </c>
      <c r="F6" s="7">
        <f>COUNTIF(D13:D35,"Build Awareness")</f>
        <v/>
      </c>
      <c r="H6" t="inlineStr">
        <is>
          <t>Black text</t>
        </is>
      </c>
      <c r="I6" t="inlineStr">
        <is>
          <t>Formula / auto-populated</t>
        </is>
      </c>
    </row>
    <row r="7">
      <c r="A7" s="5" t="inlineStr">
        <is>
          <t>End Date</t>
        </is>
      </c>
      <c r="B7" s="8">
        <f>DATE(B5,4,23)</f>
        <v/>
      </c>
      <c r="E7" s="5" t="inlineStr">
        <is>
          <t>Demand Days</t>
        </is>
      </c>
      <c r="F7" s="7">
        <f>COUNTIF(D13:D35,"Build Demand")</f>
        <v/>
      </c>
    </row>
    <row r="8">
      <c r="A8" s="5" t="inlineStr">
        <is>
          <t>4/20 Date</t>
        </is>
      </c>
      <c r="B8" s="8">
        <f>DATE(B5,4,20)</f>
        <v/>
      </c>
      <c r="E8" s="5" t="inlineStr">
        <is>
          <t>Peak Push Days</t>
        </is>
      </c>
      <c r="F8" s="7">
        <f>COUNTIF(D13:D35,"Peak Push")</f>
        <v/>
      </c>
    </row>
    <row r="9">
      <c r="E9" s="5" t="inlineStr">
        <is>
          <t>Post-420 Days</t>
        </is>
      </c>
      <c r="F9" s="7">
        <f>COUNTIF(D13:D35,"Post-420")</f>
        <v/>
      </c>
    </row>
    <row r="12" ht="26" customHeight="1">
      <c r="A12" s="22" t="inlineStr">
        <is>
          <t>Date</t>
        </is>
      </c>
      <c r="B12" s="22" t="inlineStr">
        <is>
          <t>Day</t>
        </is>
      </c>
      <c r="C12" s="22" t="inlineStr">
        <is>
          <t>Days to 4/20</t>
        </is>
      </c>
      <c r="D12" s="22" t="inlineStr">
        <is>
          <t>Phase</t>
        </is>
      </c>
      <c r="E12" s="22" t="inlineStr">
        <is>
          <t>Promotion Theme</t>
        </is>
      </c>
      <c r="F12" s="22" t="inlineStr">
        <is>
          <t>Channel</t>
        </is>
      </c>
      <c r="G12" s="22" t="inlineStr">
        <is>
          <t>Notes / Offer Details</t>
        </is>
      </c>
      <c r="H12" s="22" t="inlineStr">
        <is>
          <t>Owner</t>
        </is>
      </c>
      <c r="I12" s="22" t="inlineStr">
        <is>
          <t>Status</t>
        </is>
      </c>
    </row>
    <row r="13" ht="24" customHeight="1">
      <c r="A13" s="23">
        <f>IF(ROW()-12&lt;=$B$7-$B$6+1,$B$6+ROW()-13,"")</f>
        <v/>
      </c>
      <c r="B13" s="24">
        <f>IF(A13="","",TEXT(A13,"ddd"))</f>
        <v/>
      </c>
      <c r="C13" s="25">
        <f>IF(A13="","",$B$8-A13)</f>
        <v/>
      </c>
      <c r="D13" s="24">
        <f>IF(A13="","",IF(A13&lt;=DATE($B$5,4,7),"Build Awareness",IF(A13&lt;=DATE($B$5,4,14),"Build Demand",IF(A13&lt;=DATE($B$5,4,20),"Peak Push","Post-420"))))</f>
        <v/>
      </c>
      <c r="E13" s="26" t="inlineStr">
        <is>
          <t>4/20 Announcement</t>
        </is>
      </c>
      <c r="F13" s="26" t="inlineStr">
        <is>
          <t>Email</t>
        </is>
      </c>
      <c r="G13" s="26" t="inlineStr">
        <is>
          <t>Announce 4/20 is coming and tease major deals.</t>
        </is>
      </c>
      <c r="H13" s="26" t="inlineStr"/>
      <c r="I13" s="26" t="inlineStr">
        <is>
          <t>Planned</t>
        </is>
      </c>
    </row>
    <row r="14" ht="24" customHeight="1">
      <c r="A14" s="27">
        <f>IF(ROW()-12&lt;=$B$7-$B$6+1,$B$6+ROW()-13,"")</f>
        <v/>
      </c>
      <c r="B14" s="28">
        <f>IF(A14="","",TEXT(A14,"ddd"))</f>
        <v/>
      </c>
      <c r="C14" s="29">
        <f>IF(A14="","",$B$8-A14)</f>
        <v/>
      </c>
      <c r="D14" s="28">
        <f>IF(A14="","",IF(A14&lt;=DATE($B$5,4,7),"Build Awareness",IF(A14&lt;=DATE($B$5,4,14),"Build Demand",IF(A14&lt;=DATE($B$5,4,20),"Peak Push","Post-420"))))</f>
        <v/>
      </c>
      <c r="E14" s="30" t="inlineStr">
        <is>
          <t>VIP Signup Push</t>
        </is>
      </c>
      <c r="F14" s="30" t="inlineStr">
        <is>
          <t>Website</t>
        </is>
      </c>
      <c r="G14" s="30" t="inlineStr">
        <is>
          <t>Collect leads for early access or VIP list.</t>
        </is>
      </c>
      <c r="H14" s="30" t="inlineStr"/>
      <c r="I14" s="30" t="inlineStr">
        <is>
          <t>Planned</t>
        </is>
      </c>
    </row>
    <row r="15" ht="24" customHeight="1">
      <c r="A15" s="23">
        <f>IF(ROW()-12&lt;=$B$7-$B$6+1,$B$6+ROW()-13,"")</f>
        <v/>
      </c>
      <c r="B15" s="24">
        <f>IF(A15="","",TEXT(A15,"ddd"))</f>
        <v/>
      </c>
      <c r="C15" s="25">
        <f>IF(A15="","",$B$8-A15)</f>
        <v/>
      </c>
      <c r="D15" s="24">
        <f>IF(A15="","",IF(A15&lt;=DATE($B$5,4,7),"Build Awareness",IF(A15&lt;=DATE($B$5,4,14),"Build Demand",IF(A15&lt;=DATE($B$5,4,20),"Peak Push","Post-420"))))</f>
        <v/>
      </c>
      <c r="E15" s="26" t="inlineStr">
        <is>
          <t>Product Teaser</t>
        </is>
      </c>
      <c r="F15" s="26" t="inlineStr">
        <is>
          <t>Social</t>
        </is>
      </c>
      <c r="G15" s="26" t="inlineStr">
        <is>
          <t>Show top SKUs or featured categories.</t>
        </is>
      </c>
      <c r="H15" s="26" t="inlineStr"/>
      <c r="I15" s="26" t="inlineStr">
        <is>
          <t>Planned</t>
        </is>
      </c>
    </row>
    <row r="16" ht="24" customHeight="1">
      <c r="A16" s="27">
        <f>IF(ROW()-12&lt;=$B$7-$B$6+1,$B$6+ROW()-13,"")</f>
        <v/>
      </c>
      <c r="B16" s="28">
        <f>IF(A16="","",TEXT(A16,"ddd"))</f>
        <v/>
      </c>
      <c r="C16" s="29">
        <f>IF(A16="","",$B$8-A16)</f>
        <v/>
      </c>
      <c r="D16" s="28">
        <f>IF(A16="","",IF(A16&lt;=DATE($B$5,4,7),"Build Awareness",IF(A16&lt;=DATE($B$5,4,14),"Build Demand",IF(A16&lt;=DATE($B$5,4,20),"Peak Push","Post-420"))))</f>
        <v/>
      </c>
      <c r="E16" s="30" t="inlineStr">
        <is>
          <t>Brand Spotlight</t>
        </is>
      </c>
      <c r="F16" s="30" t="inlineStr">
        <is>
          <t>Email</t>
        </is>
      </c>
      <c r="G16" s="30" t="inlineStr">
        <is>
          <t>Highlight partner brands and limited drops.</t>
        </is>
      </c>
      <c r="H16" s="30" t="inlineStr"/>
      <c r="I16" s="30" t="inlineStr">
        <is>
          <t>Planned</t>
        </is>
      </c>
    </row>
    <row r="17" ht="24" customHeight="1">
      <c r="A17" s="23">
        <f>IF(ROW()-12&lt;=$B$7-$B$6+1,$B$6+ROW()-13,"")</f>
        <v/>
      </c>
      <c r="B17" s="24">
        <f>IF(A17="","",TEXT(A17,"ddd"))</f>
        <v/>
      </c>
      <c r="C17" s="25">
        <f>IF(A17="","",$B$8-A17)</f>
        <v/>
      </c>
      <c r="D17" s="24">
        <f>IF(A17="","",IF(A17&lt;=DATE($B$5,4,7),"Build Awareness",IF(A17&lt;=DATE($B$5,4,14),"Build Demand",IF(A17&lt;=DATE($B$5,4,20),"Peak Push","Post-420"))))</f>
        <v/>
      </c>
      <c r="E17" s="26" t="inlineStr">
        <is>
          <t>Giveaway / Engagement</t>
        </is>
      </c>
      <c r="F17" s="26" t="inlineStr">
        <is>
          <t>Social</t>
        </is>
      </c>
      <c r="G17" s="26" t="inlineStr">
        <is>
          <t>Use giveaway or UGC to drive engagement.</t>
        </is>
      </c>
      <c r="H17" s="26" t="inlineStr"/>
      <c r="I17" s="26" t="inlineStr">
        <is>
          <t>Planned</t>
        </is>
      </c>
    </row>
    <row r="18" ht="24" customHeight="1">
      <c r="A18" s="27">
        <f>IF(ROW()-12&lt;=$B$7-$B$6+1,$B$6+ROW()-13,"")</f>
        <v/>
      </c>
      <c r="B18" s="28">
        <f>IF(A18="","",TEXT(A18,"ddd"))</f>
        <v/>
      </c>
      <c r="C18" s="29">
        <f>IF(A18="","",$B$8-A18)</f>
        <v/>
      </c>
      <c r="D18" s="28">
        <f>IF(A18="","",IF(A18&lt;=DATE($B$5,4,7),"Build Awareness",IF(A18&lt;=DATE($B$5,4,14),"Build Demand",IF(A18&lt;=DATE($B$5,4,20),"Peak Push","Post-420"))))</f>
        <v/>
      </c>
      <c r="E18" s="30" t="inlineStr">
        <is>
          <t>Staff Picks</t>
        </is>
      </c>
      <c r="F18" s="30" t="inlineStr">
        <is>
          <t>In-Store</t>
        </is>
      </c>
      <c r="G18" s="30" t="inlineStr">
        <is>
          <t>Promote curated picks from budtenders.</t>
        </is>
      </c>
      <c r="H18" s="30" t="inlineStr"/>
      <c r="I18" s="30" t="inlineStr">
        <is>
          <t>Planned</t>
        </is>
      </c>
    </row>
    <row r="19" ht="24" customHeight="1">
      <c r="A19" s="23">
        <f>IF(ROW()-12&lt;=$B$7-$B$6+1,$B$6+ROW()-13,"")</f>
        <v/>
      </c>
      <c r="B19" s="24">
        <f>IF(A19="","",TEXT(A19,"ddd"))</f>
        <v/>
      </c>
      <c r="C19" s="25">
        <f>IF(A19="","",$B$8-A19)</f>
        <v/>
      </c>
      <c r="D19" s="24">
        <f>IF(A19="","",IF(A19&lt;=DATE($B$5,4,7),"Build Awareness",IF(A19&lt;=DATE($B$5,4,14),"Build Demand",IF(A19&lt;=DATE($B$5,4,20),"Peak Push","Post-420"))))</f>
        <v/>
      </c>
      <c r="E19" s="26" t="inlineStr">
        <is>
          <t>Weekend Flash Deal</t>
        </is>
      </c>
      <c r="F19" s="26" t="inlineStr">
        <is>
          <t>SMS</t>
        </is>
      </c>
      <c r="G19" s="26" t="inlineStr">
        <is>
          <t>Use short-term urgency over the weekend.</t>
        </is>
      </c>
      <c r="H19" s="26" t="inlineStr"/>
      <c r="I19" s="26" t="inlineStr">
        <is>
          <t>Planned</t>
        </is>
      </c>
    </row>
    <row r="20" ht="24" customHeight="1">
      <c r="A20" s="27">
        <f>IF(ROW()-12&lt;=$B$7-$B$6+1,$B$6+ROW()-13,"")</f>
        <v/>
      </c>
      <c r="B20" s="28">
        <f>IF(A20="","",TEXT(A20,"ddd"))</f>
        <v/>
      </c>
      <c r="C20" s="29">
        <f>IF(A20="","",$B$8-A20)</f>
        <v/>
      </c>
      <c r="D20" s="28">
        <f>IF(A20="","",IF(A20&lt;=DATE($B$5,4,7),"Build Awareness",IF(A20&lt;=DATE($B$5,4,14),"Build Demand",IF(A20&lt;=DATE($B$5,4,20),"Peak Push","Post-420"))))</f>
        <v/>
      </c>
      <c r="E20" s="30" t="inlineStr">
        <is>
          <t>Bundle Deals Launch</t>
        </is>
      </c>
      <c r="F20" s="30" t="inlineStr">
        <is>
          <t>Website</t>
        </is>
      </c>
      <c r="G20" s="30" t="inlineStr">
        <is>
          <t>Launch pre-built bundles to raise AOV.</t>
        </is>
      </c>
      <c r="H20" s="30" t="inlineStr"/>
      <c r="I20" s="30" t="inlineStr">
        <is>
          <t>Planned</t>
        </is>
      </c>
    </row>
    <row r="21" ht="24" customHeight="1">
      <c r="A21" s="23">
        <f>IF(ROW()-12&lt;=$B$7-$B$6+1,$B$6+ROW()-13,"")</f>
        <v/>
      </c>
      <c r="B21" s="24">
        <f>IF(A21="","",TEXT(A21,"ddd"))</f>
        <v/>
      </c>
      <c r="C21" s="25">
        <f>IF(A21="","",$B$8-A21)</f>
        <v/>
      </c>
      <c r="D21" s="24">
        <f>IF(A21="","",IF(A21&lt;=DATE($B$5,4,7),"Build Awareness",IF(A21&lt;=DATE($B$5,4,14),"Build Demand",IF(A21&lt;=DATE($B$5,4,20),"Peak Push","Post-420"))))</f>
        <v/>
      </c>
      <c r="E21" s="26" t="inlineStr">
        <is>
          <t>BOGO Promo</t>
        </is>
      </c>
      <c r="F21" s="26" t="inlineStr">
        <is>
          <t>SMS</t>
        </is>
      </c>
      <c r="G21" s="26" t="inlineStr">
        <is>
          <t>Run a simple offer staff can explain quickly.</t>
        </is>
      </c>
      <c r="H21" s="26" t="inlineStr"/>
      <c r="I21" s="26" t="inlineStr">
        <is>
          <t>Planned</t>
        </is>
      </c>
    </row>
    <row r="22" ht="24" customHeight="1">
      <c r="A22" s="27">
        <f>IF(ROW()-12&lt;=$B$7-$B$6+1,$B$6+ROW()-13,"")</f>
        <v/>
      </c>
      <c r="B22" s="28">
        <f>IF(A22="","",TEXT(A22,"ddd"))</f>
        <v/>
      </c>
      <c r="C22" s="29">
        <f>IF(A22="","",$B$8-A22)</f>
        <v/>
      </c>
      <c r="D22" s="28">
        <f>IF(A22="","",IF(A22&lt;=DATE($B$5,4,7),"Build Awareness",IF(A22&lt;=DATE($B$5,4,14),"Build Demand",IF(A22&lt;=DATE($B$5,4,20),"Peak Push","Post-420"))))</f>
        <v/>
      </c>
      <c r="E22" s="30" t="inlineStr">
        <is>
          <t>Loyalty Rewards Boost</t>
        </is>
      </c>
      <c r="F22" s="30" t="inlineStr">
        <is>
          <t>App</t>
        </is>
      </c>
      <c r="G22" s="30" t="inlineStr">
        <is>
          <t>Offer bonus points or app-only perks.</t>
        </is>
      </c>
      <c r="H22" s="30" t="inlineStr"/>
      <c r="I22" s="30" t="inlineStr">
        <is>
          <t>Planned</t>
        </is>
      </c>
    </row>
    <row r="23" ht="24" customHeight="1">
      <c r="A23" s="23">
        <f>IF(ROW()-12&lt;=$B$7-$B$6+1,$B$6+ROW()-13,"")</f>
        <v/>
      </c>
      <c r="B23" s="24">
        <f>IF(A23="","",TEXT(A23,"ddd"))</f>
        <v/>
      </c>
      <c r="C23" s="25">
        <f>IF(A23="","",$B$8-A23)</f>
        <v/>
      </c>
      <c r="D23" s="24">
        <f>IF(A23="","",IF(A23&lt;=DATE($B$5,4,7),"Build Awareness",IF(A23&lt;=DATE($B$5,4,14),"Build Demand",IF(A23&lt;=DATE($B$5,4,20),"Peak Push","Post-420"))))</f>
        <v/>
      </c>
      <c r="E23" s="26" t="inlineStr">
        <is>
          <t>Category Feature</t>
        </is>
      </c>
      <c r="F23" s="26" t="inlineStr">
        <is>
          <t>Email</t>
        </is>
      </c>
      <c r="G23" s="26" t="inlineStr">
        <is>
          <t>Feature one category at a time.</t>
        </is>
      </c>
      <c r="H23" s="26" t="inlineStr"/>
      <c r="I23" s="26" t="inlineStr">
        <is>
          <t>Planned</t>
        </is>
      </c>
    </row>
    <row r="24" ht="24" customHeight="1">
      <c r="A24" s="27">
        <f>IF(ROW()-12&lt;=$B$7-$B$6+1,$B$6+ROW()-13,"")</f>
        <v/>
      </c>
      <c r="B24" s="28">
        <f>IF(A24="","",TEXT(A24,"ddd"))</f>
        <v/>
      </c>
      <c r="C24" s="29">
        <f>IF(A24="","",$B$8-A24)</f>
        <v/>
      </c>
      <c r="D24" s="28">
        <f>IF(A24="","",IF(A24&lt;=DATE($B$5,4,7),"Build Awareness",IF(A24&lt;=DATE($B$5,4,14),"Build Demand",IF(A24&lt;=DATE($B$5,4,20),"Peak Push","Post-420"))))</f>
        <v/>
      </c>
      <c r="E24" s="30" t="inlineStr">
        <is>
          <t>Weekend Doorbusters</t>
        </is>
      </c>
      <c r="F24" s="30" t="inlineStr">
        <is>
          <t>SMS</t>
        </is>
      </c>
      <c r="G24" s="30" t="inlineStr">
        <is>
          <t>Use limited quantity offers to create urgency.</t>
        </is>
      </c>
      <c r="H24" s="30" t="inlineStr"/>
      <c r="I24" s="30" t="inlineStr">
        <is>
          <t>Planned</t>
        </is>
      </c>
    </row>
    <row r="25" ht="24" customHeight="1">
      <c r="A25" s="23">
        <f>IF(ROW()-12&lt;=$B$7-$B$6+1,$B$6+ROW()-13,"")</f>
        <v/>
      </c>
      <c r="B25" s="24">
        <f>IF(A25="","",TEXT(A25,"ddd"))</f>
        <v/>
      </c>
      <c r="C25" s="25">
        <f>IF(A25="","",$B$8-A25)</f>
        <v/>
      </c>
      <c r="D25" s="24">
        <f>IF(A25="","",IF(A25&lt;=DATE($B$5,4,7),"Build Awareness",IF(A25&lt;=DATE($B$5,4,14),"Build Demand",IF(A25&lt;=DATE($B$5,4,20),"Peak Push","Post-420"))))</f>
        <v/>
      </c>
      <c r="E25" s="26" t="inlineStr">
        <is>
          <t>Top Sellers Campaign</t>
        </is>
      </c>
      <c r="F25" s="26" t="inlineStr">
        <is>
          <t>Social</t>
        </is>
      </c>
      <c r="G25" s="26" t="inlineStr">
        <is>
          <t>Use social proof to support conversion.</t>
        </is>
      </c>
      <c r="H25" s="26" t="inlineStr"/>
      <c r="I25" s="26" t="inlineStr">
        <is>
          <t>Planned</t>
        </is>
      </c>
    </row>
    <row r="26" ht="24" customHeight="1">
      <c r="A26" s="27">
        <f>IF(ROW()-12&lt;=$B$7-$B$6+1,$B$6+ROW()-13,"")</f>
        <v/>
      </c>
      <c r="B26" s="28">
        <f>IF(A26="","",TEXT(A26,"ddd"))</f>
        <v/>
      </c>
      <c r="C26" s="29">
        <f>IF(A26="","",$B$8-A26)</f>
        <v/>
      </c>
      <c r="D26" s="28">
        <f>IF(A26="","",IF(A26&lt;=DATE($B$5,4,7),"Build Awareness",IF(A26&lt;=DATE($B$5,4,14),"Build Demand",IF(A26&lt;=DATE($B$5,4,20),"Peak Push","Post-420"))))</f>
        <v/>
      </c>
      <c r="E26" s="30" t="inlineStr">
        <is>
          <t>Countdown Begins</t>
        </is>
      </c>
      <c r="F26" s="30" t="inlineStr">
        <is>
          <t>Email</t>
        </is>
      </c>
      <c r="G26" s="30" t="inlineStr">
        <is>
          <t>Start daily countdown content.</t>
        </is>
      </c>
      <c r="H26" s="30" t="inlineStr"/>
      <c r="I26" s="30" t="inlineStr">
        <is>
          <t>Planned</t>
        </is>
      </c>
    </row>
    <row r="27" ht="24" customHeight="1">
      <c r="A27" s="23">
        <f>IF(ROW()-12&lt;=$B$7-$B$6+1,$B$6+ROW()-13,"")</f>
        <v/>
      </c>
      <c r="B27" s="24">
        <f>IF(A27="","",TEXT(A27,"ddd"))</f>
        <v/>
      </c>
      <c r="C27" s="25">
        <f>IF(A27="","",$B$8-A27)</f>
        <v/>
      </c>
      <c r="D27" s="24">
        <f>IF(A27="","",IF(A27&lt;=DATE($B$5,4,7),"Build Awareness",IF(A27&lt;=DATE($B$5,4,14),"Build Demand",IF(A27&lt;=DATE($B$5,4,20),"Peak Push","Post-420"))))</f>
        <v/>
      </c>
      <c r="E27" s="26" t="inlineStr">
        <is>
          <t>Daily Deals Start</t>
        </is>
      </c>
      <c r="F27" s="26" t="inlineStr">
        <is>
          <t>All Channels</t>
        </is>
      </c>
      <c r="G27" s="26" t="inlineStr">
        <is>
          <t>Introduce a new daily deal cadence.</t>
        </is>
      </c>
      <c r="H27" s="26" t="inlineStr"/>
      <c r="I27" s="26" t="inlineStr">
        <is>
          <t>Planned</t>
        </is>
      </c>
    </row>
    <row r="28" ht="24" customHeight="1">
      <c r="A28" s="27">
        <f>IF(ROW()-12&lt;=$B$7-$B$6+1,$B$6+ROW()-13,"")</f>
        <v/>
      </c>
      <c r="B28" s="28">
        <f>IF(A28="","",TEXT(A28,"ddd"))</f>
        <v/>
      </c>
      <c r="C28" s="29">
        <f>IF(A28="","",$B$8-A28)</f>
        <v/>
      </c>
      <c r="D28" s="28">
        <f>IF(A28="","",IF(A28&lt;=DATE($B$5,4,7),"Build Awareness",IF(A28&lt;=DATE($B$5,4,14),"Build Demand",IF(A28&lt;=DATE($B$5,4,20),"Peak Push","Post-420"))))</f>
        <v/>
      </c>
      <c r="E28" s="30" t="inlineStr">
        <is>
          <t>VIP Early Access</t>
        </is>
      </c>
      <c r="F28" s="30" t="inlineStr">
        <is>
          <t>SMS</t>
        </is>
      </c>
      <c r="G28" s="30" t="inlineStr">
        <is>
          <t>Reward best customers before peak day.</t>
        </is>
      </c>
      <c r="H28" s="30" t="inlineStr"/>
      <c r="I28" s="30" t="inlineStr">
        <is>
          <t>Planned</t>
        </is>
      </c>
    </row>
    <row r="29" ht="24" customHeight="1">
      <c r="A29" s="23">
        <f>IF(ROW()-12&lt;=$B$7-$B$6+1,$B$6+ROW()-13,"")</f>
        <v/>
      </c>
      <c r="B29" s="24">
        <f>IF(A29="","",TEXT(A29,"ddd"))</f>
        <v/>
      </c>
      <c r="C29" s="25">
        <f>IF(A29="","",$B$8-A29)</f>
        <v/>
      </c>
      <c r="D29" s="24">
        <f>IF(A29="","",IF(A29&lt;=DATE($B$5,4,7),"Build Awareness",IF(A29&lt;=DATE($B$5,4,14),"Build Demand",IF(A29&lt;=DATE($B$5,4,20),"Peak Push","Post-420"))))</f>
        <v/>
      </c>
      <c r="E29" s="26" t="inlineStr">
        <is>
          <t>Inventory Push</t>
        </is>
      </c>
      <c r="F29" s="26" t="inlineStr">
        <is>
          <t>In-Store</t>
        </is>
      </c>
      <c r="G29" s="26" t="inlineStr">
        <is>
          <t>Move aging or excess inventory strategically.</t>
        </is>
      </c>
      <c r="H29" s="26" t="inlineStr"/>
      <c r="I29" s="26" t="inlineStr">
        <is>
          <t>Planned</t>
        </is>
      </c>
    </row>
    <row r="30" ht="24" customHeight="1">
      <c r="A30" s="27">
        <f>IF(ROW()-12&lt;=$B$7-$B$6+1,$B$6+ROW()-13,"")</f>
        <v/>
      </c>
      <c r="B30" s="28">
        <f>IF(A30="","",TEXT(A30,"ddd"))</f>
        <v/>
      </c>
      <c r="C30" s="29">
        <f>IF(A30="","",$B$8-A30)</f>
        <v/>
      </c>
      <c r="D30" s="28">
        <f>IF(A30="","",IF(A30&lt;=DATE($B$5,4,7),"Build Awareness",IF(A30&lt;=DATE($B$5,4,14),"Build Demand",IF(A30&lt;=DATE($B$5,4,20),"Peak Push","Post-420"))))</f>
        <v/>
      </c>
      <c r="E30" s="30" t="inlineStr">
        <is>
          <t>Last Chance Campaign</t>
        </is>
      </c>
      <c r="F30" s="30" t="inlineStr">
        <is>
          <t>Email</t>
        </is>
      </c>
      <c r="G30" s="30" t="inlineStr">
        <is>
          <t>Drive late demand with urgency messaging.</t>
        </is>
      </c>
      <c r="H30" s="30" t="inlineStr"/>
      <c r="I30" s="30" t="inlineStr">
        <is>
          <t>Planned</t>
        </is>
      </c>
    </row>
    <row r="31" ht="24" customHeight="1">
      <c r="A31" s="23">
        <f>IF(ROW()-12&lt;=$B$7-$B$6+1,$B$6+ROW()-13,"")</f>
        <v/>
      </c>
      <c r="B31" s="24">
        <f>IF(A31="","",TEXT(A31,"ddd"))</f>
        <v/>
      </c>
      <c r="C31" s="25">
        <f>IF(A31="","",$B$8-A31)</f>
        <v/>
      </c>
      <c r="D31" s="24">
        <f>IF(A31="","",IF(A31&lt;=DATE($B$5,4,7),"Build Awareness",IF(A31&lt;=DATE($B$5,4,14),"Build Demand",IF(A31&lt;=DATE($B$5,4,20),"Peak Push","Post-420"))))</f>
        <v/>
      </c>
      <c r="E31" s="26" t="inlineStr">
        <is>
          <t>Pre-Order Incentive</t>
        </is>
      </c>
      <c r="F31" s="26" t="inlineStr">
        <is>
          <t>Website</t>
        </is>
      </c>
      <c r="G31" s="26" t="inlineStr">
        <is>
          <t>Reduce day-of line pressure and improve planning.</t>
        </is>
      </c>
      <c r="H31" s="26" t="inlineStr"/>
      <c r="I31" s="26" t="inlineStr">
        <is>
          <t>Planned</t>
        </is>
      </c>
    </row>
    <row r="32" ht="24" customHeight="1">
      <c r="A32" s="27">
        <f>IF(ROW()-12&lt;=$B$7-$B$6+1,$B$6+ROW()-13,"")</f>
        <v/>
      </c>
      <c r="B32" s="28">
        <f>IF(A32="","",TEXT(A32,"ddd"))</f>
        <v/>
      </c>
      <c r="C32" s="29">
        <f>IF(A32="","",$B$8-A32)</f>
        <v/>
      </c>
      <c r="D32" s="28">
        <f>IF(A32="","",IF(A32&lt;=DATE($B$5,4,7),"Build Awareness",IF(A32&lt;=DATE($B$5,4,14),"Build Demand",IF(A32&lt;=DATE($B$5,4,20),"Peak Push","Post-420"))))</f>
        <v/>
      </c>
      <c r="E32" s="30" t="inlineStr">
        <is>
          <t>4/20 Game Day Offer</t>
        </is>
      </c>
      <c r="F32" s="30" t="inlineStr">
        <is>
          <t>All Channels</t>
        </is>
      </c>
      <c r="G32" s="30" t="inlineStr">
        <is>
          <t>Keep offers simple and lines moving fast.</t>
        </is>
      </c>
      <c r="H32" s="30" t="inlineStr"/>
      <c r="I32" s="30" t="inlineStr">
        <is>
          <t>Planned</t>
        </is>
      </c>
    </row>
    <row r="33" ht="24" customHeight="1">
      <c r="A33" s="23">
        <f>IF(ROW()-12&lt;=$B$7-$B$6+1,$B$6+ROW()-13,"")</f>
        <v/>
      </c>
      <c r="B33" s="24">
        <f>IF(A33="","",TEXT(A33,"ddd"))</f>
        <v/>
      </c>
      <c r="C33" s="25">
        <f>IF(A33="","",$B$8-A33)</f>
        <v/>
      </c>
      <c r="D33" s="24">
        <f>IF(A33="","",IF(A33&lt;=DATE($B$5,4,7),"Build Awareness",IF(A33&lt;=DATE($B$5,4,14),"Build Demand",IF(A33&lt;=DATE($B$5,4,20),"Peak Push","Post-420"))))</f>
        <v/>
      </c>
      <c r="E33" s="26" t="inlineStr">
        <is>
          <t>Missed 4/20 Offer</t>
        </is>
      </c>
      <c r="F33" s="26" t="inlineStr">
        <is>
          <t>Email</t>
        </is>
      </c>
      <c r="G33" s="26" t="inlineStr">
        <is>
          <t>Extend momentum for late shoppers.</t>
        </is>
      </c>
      <c r="H33" s="26" t="inlineStr"/>
      <c r="I33" s="26" t="inlineStr">
        <is>
          <t>Planned</t>
        </is>
      </c>
    </row>
    <row r="34" ht="24" customHeight="1">
      <c r="A34" s="27">
        <f>IF(ROW()-12&lt;=$B$7-$B$6+1,$B$6+ROW()-13,"")</f>
        <v/>
      </c>
      <c r="B34" s="28">
        <f>IF(A34="","",TEXT(A34,"ddd"))</f>
        <v/>
      </c>
      <c r="C34" s="29">
        <f>IF(A34="","",$B$8-A34)</f>
        <v/>
      </c>
      <c r="D34" s="28">
        <f>IF(A34="","",IF(A34&lt;=DATE($B$5,4,7),"Build Awareness",IF(A34&lt;=DATE($B$5,4,14),"Build Demand",IF(A34&lt;=DATE($B$5,4,20),"Peak Push","Post-420"))))</f>
        <v/>
      </c>
      <c r="E34" s="30" t="inlineStr">
        <is>
          <t>Bounce-Back Promo</t>
        </is>
      </c>
      <c r="F34" s="30" t="inlineStr">
        <is>
          <t>SMS</t>
        </is>
      </c>
      <c r="G34" s="30" t="inlineStr">
        <is>
          <t>Give new shoppers a reason to return.</t>
        </is>
      </c>
      <c r="H34" s="30" t="inlineStr"/>
      <c r="I34" s="30" t="inlineStr">
        <is>
          <t>Planned</t>
        </is>
      </c>
    </row>
    <row r="35" ht="24" customHeight="1">
      <c r="A35" s="23">
        <f>IF(ROW()-12&lt;=$B$7-$B$6+1,$B$6+ROW()-13,"")</f>
        <v/>
      </c>
      <c r="B35" s="24">
        <f>IF(A35="","",TEXT(A35,"ddd"))</f>
        <v/>
      </c>
      <c r="C35" s="25">
        <f>IF(A35="","",$B$8-A35)</f>
        <v/>
      </c>
      <c r="D35" s="24">
        <f>IF(A35="","",IF(A35&lt;=DATE($B$5,4,7),"Build Awareness",IF(A35&lt;=DATE($B$5,4,14),"Build Demand",IF(A35&lt;=DATE($B$5,4,20),"Peak Push","Post-420"))))</f>
        <v/>
      </c>
      <c r="E35" s="26" t="inlineStr">
        <is>
          <t>Loyalty Retention Campaign</t>
        </is>
      </c>
      <c r="F35" s="26" t="inlineStr">
        <is>
          <t>App</t>
        </is>
      </c>
      <c r="G35" s="26" t="inlineStr">
        <is>
          <t>Convert one-time buyers into repeat customers.</t>
        </is>
      </c>
      <c r="H35" s="26" t="inlineStr"/>
      <c r="I35" s="26" t="inlineStr">
        <is>
          <t>Planned</t>
        </is>
      </c>
    </row>
  </sheetData>
  <mergeCells count="2">
    <mergeCell ref="A1:I1"/>
    <mergeCell ref="A2:I2"/>
  </mergeCells>
  <conditionalFormatting sqref="A13:I35">
    <cfRule type="expression" priority="1" dxfId="0" stopIfTrue="0">
      <formula>$D13="Build Awareness"</formula>
    </cfRule>
    <cfRule type="expression" priority="2" dxfId="1" stopIfTrue="0">
      <formula>$D13="Build Demand"</formula>
    </cfRule>
    <cfRule type="expression" priority="3" dxfId="2" stopIfTrue="0">
      <formula>$D13="Peak Push"</formula>
    </cfRule>
    <cfRule type="expression" priority="4" dxfId="3" stopIfTrue="0">
      <formula>$D13="Post-420"</formula>
    </cfRule>
    <cfRule type="expression" priority="5" dxfId="4">
      <formula>$D13="Build Awareness"</formula>
    </cfRule>
    <cfRule type="expression" priority="6" dxfId="5">
      <formula>$D13="Build Demand"</formula>
    </cfRule>
    <cfRule type="expression" priority="7" dxfId="6">
      <formula>AND($A13&gt;=DATE($B$5,4,15),$A13&lt;DATE($B$5,4,20))</formula>
    </cfRule>
    <cfRule type="expression" priority="8" dxfId="7">
      <formula>$D13="Post-420"</formula>
    </cfRule>
    <cfRule type="expression" priority="9" dxfId="8">
      <formula>$A13=$B$8</formula>
    </cfRule>
  </conditionalFormatting>
  <dataValidations count="5">
    <dataValidation sqref="F13:F35" showDropDown="0" showInputMessage="0" showErrorMessage="0" allowBlank="1" type="list">
      <formula1>"Email,SMS,Social,Website,In-Store,App,All Channels"</formula1>
    </dataValidation>
    <dataValidation sqref="I13:I35" showDropDown="0" showInputMessage="0" showErrorMessage="0" allowBlank="1" type="list">
      <formula1>"Planned,In Progress,Scheduled,Live,Completed"</formula1>
    </dataValidation>
    <dataValidation sqref="E13:E35" showDropDown="0" showInputMessage="0" showErrorMessage="0" allowBlank="1" type="list">
      <formula1>=Lists!$A$2:$A$13</formula1>
    </dataValidation>
    <dataValidation sqref="F13:F35" showDropDown="0" showInputMessage="0" showErrorMessage="0" allowBlank="1" type="list">
      <formula1>=Lists!$B$2:$B$8</formula1>
    </dataValidation>
    <dataValidation sqref="I13:I35" showDropDown="0" showInputMessage="0" showErrorMessage="0" allowBlank="1" type="list">
      <formula1>=Lists!$C$2:$C$6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9" customWidth="1" min="1" max="1"/>
    <col width="19" customWidth="1" min="2" max="2"/>
    <col width="19" customWidth="1" min="3" max="3"/>
    <col width="19" customWidth="1" min="4" max="4"/>
    <col width="19" customWidth="1" min="5" max="5"/>
    <col width="19" customWidth="1" min="6" max="6"/>
    <col width="19" customWidth="1" min="7" max="7"/>
  </cols>
  <sheetData>
    <row r="1" ht="26" customHeight="1">
      <c r="A1" s="31" t="inlineStr">
        <is>
          <t>April 4/20 Promotion Calendar</t>
        </is>
      </c>
    </row>
    <row r="2" ht="22" customHeight="1">
      <c r="A2" s="32" t="inlineStr">
        <is>
          <t>Sun</t>
        </is>
      </c>
      <c r="B2" s="32" t="inlineStr">
        <is>
          <t>Mon</t>
        </is>
      </c>
      <c r="C2" s="32" t="inlineStr">
        <is>
          <t>Tue</t>
        </is>
      </c>
      <c r="D2" s="32" t="inlineStr">
        <is>
          <t>Wed</t>
        </is>
      </c>
      <c r="E2" s="32" t="inlineStr">
        <is>
          <t>Thu</t>
        </is>
      </c>
      <c r="F2" s="32" t="inlineStr">
        <is>
          <t>Fri</t>
        </is>
      </c>
      <c r="G2" s="32" t="inlineStr">
        <is>
          <t>Sat</t>
        </is>
      </c>
    </row>
    <row r="3" ht="78" customHeight="1">
      <c r="A3" s="33">
        <f>DAY(A12)&amp;CHAR(10)&amp;IFERROR(INDEX('Promo Calendar'!$E$13:$E$35,MATCH(A12,'Promo Calendar'!$A$13:$A$35,0)),"")&amp;IFERROR(CHAR(10)&amp;INDEX('Promo Calendar'!$F$13:$F$35,MATCH(A12,'Promo Calendar'!$A$13:$A$35,0)),"")</f>
        <v/>
      </c>
      <c r="B3" s="33">
        <f>DAY(B12)&amp;CHAR(10)&amp;IFERROR(INDEX('Promo Calendar'!$E$13:$E$35,MATCH(B12,'Promo Calendar'!$A$13:$A$35,0)),"")&amp;IFERROR(CHAR(10)&amp;INDEX('Promo Calendar'!$F$13:$F$35,MATCH(B12,'Promo Calendar'!$A$13:$A$35,0)),"")</f>
        <v/>
      </c>
      <c r="C3" s="33">
        <f>DAY(C12)&amp;CHAR(10)&amp;IFERROR(INDEX('Promo Calendar'!$E$13:$E$35,MATCH(C12,'Promo Calendar'!$A$13:$A$35,0)),"")&amp;IFERROR(CHAR(10)&amp;INDEX('Promo Calendar'!$F$13:$F$35,MATCH(C12,'Promo Calendar'!$A$13:$A$35,0)),"")</f>
        <v/>
      </c>
      <c r="D3" s="33">
        <f>DAY(D12)&amp;CHAR(10)&amp;IFERROR(INDEX('Promo Calendar'!$E$13:$E$35,MATCH(D12,'Promo Calendar'!$A$13:$A$35,0)),"")&amp;IFERROR(CHAR(10)&amp;INDEX('Promo Calendar'!$F$13:$F$35,MATCH(D12,'Promo Calendar'!$A$13:$A$35,0)),"")</f>
        <v/>
      </c>
      <c r="E3" s="33">
        <f>DAY(E12)&amp;CHAR(10)&amp;IFERROR(INDEX('Promo Calendar'!$E$13:$E$35,MATCH(E12,'Promo Calendar'!$A$13:$A$35,0)),"")&amp;IFERROR(CHAR(10)&amp;INDEX('Promo Calendar'!$F$13:$F$35,MATCH(E12,'Promo Calendar'!$A$13:$A$35,0)),"")</f>
        <v/>
      </c>
      <c r="F3" s="33">
        <f>DAY(F12)&amp;CHAR(10)&amp;IFERROR(INDEX('Promo Calendar'!$E$13:$E$35,MATCH(F12,'Promo Calendar'!$A$13:$A$35,0)),"")&amp;IFERROR(CHAR(10)&amp;INDEX('Promo Calendar'!$F$13:$F$35,MATCH(F12,'Promo Calendar'!$A$13:$A$35,0)),"")</f>
        <v/>
      </c>
      <c r="G3" s="33">
        <f>DAY(G12)&amp;CHAR(10)&amp;IFERROR(INDEX('Promo Calendar'!$E$13:$E$35,MATCH(G12,'Promo Calendar'!$A$13:$A$35,0)),"")&amp;IFERROR(CHAR(10)&amp;INDEX('Promo Calendar'!$F$13:$F$35,MATCH(G12,'Promo Calendar'!$A$13:$A$35,0)),"")</f>
        <v/>
      </c>
    </row>
    <row r="4" ht="78" customHeight="1">
      <c r="A4" s="33">
        <f>DAY(A13)&amp;CHAR(10)&amp;IFERROR(INDEX('Promo Calendar'!$E$13:$E$35,MATCH(A13,'Promo Calendar'!$A$13:$A$35,0)),"")&amp;IFERROR(CHAR(10)&amp;INDEX('Promo Calendar'!$F$13:$F$35,MATCH(A13,'Promo Calendar'!$A$13:$A$35,0)),"")</f>
        <v/>
      </c>
      <c r="B4" s="33">
        <f>DAY(B13)&amp;CHAR(10)&amp;IFERROR(INDEX('Promo Calendar'!$E$13:$E$35,MATCH(B13,'Promo Calendar'!$A$13:$A$35,0)),"")&amp;IFERROR(CHAR(10)&amp;INDEX('Promo Calendar'!$F$13:$F$35,MATCH(B13,'Promo Calendar'!$A$13:$A$35,0)),"")</f>
        <v/>
      </c>
      <c r="C4" s="33">
        <f>DAY(C13)&amp;CHAR(10)&amp;IFERROR(INDEX('Promo Calendar'!$E$13:$E$35,MATCH(C13,'Promo Calendar'!$A$13:$A$35,0)),"")&amp;IFERROR(CHAR(10)&amp;INDEX('Promo Calendar'!$F$13:$F$35,MATCH(C13,'Promo Calendar'!$A$13:$A$35,0)),"")</f>
        <v/>
      </c>
      <c r="D4" s="33">
        <f>DAY(D13)&amp;CHAR(10)&amp;IFERROR(INDEX('Promo Calendar'!$E$13:$E$35,MATCH(D13,'Promo Calendar'!$A$13:$A$35,0)),"")&amp;IFERROR(CHAR(10)&amp;INDEX('Promo Calendar'!$F$13:$F$35,MATCH(D13,'Promo Calendar'!$A$13:$A$35,0)),"")</f>
        <v/>
      </c>
      <c r="E4" s="33">
        <f>DAY(E13)&amp;CHAR(10)&amp;IFERROR(INDEX('Promo Calendar'!$E$13:$E$35,MATCH(E13,'Promo Calendar'!$A$13:$A$35,0)),"")&amp;IFERROR(CHAR(10)&amp;INDEX('Promo Calendar'!$F$13:$F$35,MATCH(E13,'Promo Calendar'!$A$13:$A$35,0)),"")</f>
        <v/>
      </c>
      <c r="F4" s="33">
        <f>DAY(F13)&amp;CHAR(10)&amp;IFERROR(INDEX('Promo Calendar'!$E$13:$E$35,MATCH(F13,'Promo Calendar'!$A$13:$A$35,0)),"")&amp;IFERROR(CHAR(10)&amp;INDEX('Promo Calendar'!$F$13:$F$35,MATCH(F13,'Promo Calendar'!$A$13:$A$35,0)),"")</f>
        <v/>
      </c>
      <c r="G4" s="33">
        <f>DAY(G13)&amp;CHAR(10)&amp;IFERROR(INDEX('Promo Calendar'!$E$13:$E$35,MATCH(G13,'Promo Calendar'!$A$13:$A$35,0)),"")&amp;IFERROR(CHAR(10)&amp;INDEX('Promo Calendar'!$F$13:$F$35,MATCH(G13,'Promo Calendar'!$A$13:$A$35,0)),"")</f>
        <v/>
      </c>
    </row>
    <row r="5" ht="78" customHeight="1">
      <c r="A5" s="33">
        <f>DAY(A14)&amp;CHAR(10)&amp;IFERROR(INDEX('Promo Calendar'!$E$13:$E$35,MATCH(A14,'Promo Calendar'!$A$13:$A$35,0)),"")&amp;IFERROR(CHAR(10)&amp;INDEX('Promo Calendar'!$F$13:$F$35,MATCH(A14,'Promo Calendar'!$A$13:$A$35,0)),"")</f>
        <v/>
      </c>
      <c r="B5" s="33">
        <f>DAY(B14)&amp;CHAR(10)&amp;IFERROR(INDEX('Promo Calendar'!$E$13:$E$35,MATCH(B14,'Promo Calendar'!$A$13:$A$35,0)),"")&amp;IFERROR(CHAR(10)&amp;INDEX('Promo Calendar'!$F$13:$F$35,MATCH(B14,'Promo Calendar'!$A$13:$A$35,0)),"")</f>
        <v/>
      </c>
      <c r="C5" s="33">
        <f>DAY(C14)&amp;CHAR(10)&amp;IFERROR(INDEX('Promo Calendar'!$E$13:$E$35,MATCH(C14,'Promo Calendar'!$A$13:$A$35,0)),"")&amp;IFERROR(CHAR(10)&amp;INDEX('Promo Calendar'!$F$13:$F$35,MATCH(C14,'Promo Calendar'!$A$13:$A$35,0)),"")</f>
        <v/>
      </c>
      <c r="D5" s="33">
        <f>DAY(D14)&amp;CHAR(10)&amp;IFERROR(INDEX('Promo Calendar'!$E$13:$E$35,MATCH(D14,'Promo Calendar'!$A$13:$A$35,0)),"")&amp;IFERROR(CHAR(10)&amp;INDEX('Promo Calendar'!$F$13:$F$35,MATCH(D14,'Promo Calendar'!$A$13:$A$35,0)),"")</f>
        <v/>
      </c>
      <c r="E5" s="33">
        <f>DAY(E14)&amp;CHAR(10)&amp;IFERROR(INDEX('Promo Calendar'!$E$13:$E$35,MATCH(E14,'Promo Calendar'!$A$13:$A$35,0)),"")&amp;IFERROR(CHAR(10)&amp;INDEX('Promo Calendar'!$F$13:$F$35,MATCH(E14,'Promo Calendar'!$A$13:$A$35,0)),"")</f>
        <v/>
      </c>
      <c r="F5" s="33">
        <f>DAY(F14)&amp;CHAR(10)&amp;IFERROR(INDEX('Promo Calendar'!$E$13:$E$35,MATCH(F14,'Promo Calendar'!$A$13:$A$35,0)),"")&amp;IFERROR(CHAR(10)&amp;INDEX('Promo Calendar'!$F$13:$F$35,MATCH(F14,'Promo Calendar'!$A$13:$A$35,0)),"")</f>
        <v/>
      </c>
      <c r="G5" s="33">
        <f>DAY(G14)&amp;CHAR(10)&amp;IFERROR(INDEX('Promo Calendar'!$E$13:$E$35,MATCH(G14,'Promo Calendar'!$A$13:$A$35,0)),"")&amp;IFERROR(CHAR(10)&amp;INDEX('Promo Calendar'!$F$13:$F$35,MATCH(G14,'Promo Calendar'!$A$13:$A$35,0)),"")</f>
        <v/>
      </c>
    </row>
    <row r="6" ht="78" customHeight="1">
      <c r="A6" s="33">
        <f>DAY(A15)&amp;CHAR(10)&amp;IFERROR(INDEX('Promo Calendar'!$E$13:$E$35,MATCH(A15,'Promo Calendar'!$A$13:$A$35,0)),"")&amp;IFERROR(CHAR(10)&amp;INDEX('Promo Calendar'!$F$13:$F$35,MATCH(A15,'Promo Calendar'!$A$13:$A$35,0)),"")</f>
        <v/>
      </c>
      <c r="B6" s="33">
        <f>DAY(B15)&amp;CHAR(10)&amp;IFERROR(INDEX('Promo Calendar'!$E$13:$E$35,MATCH(B15,'Promo Calendar'!$A$13:$A$35,0)),"")&amp;IFERROR(CHAR(10)&amp;INDEX('Promo Calendar'!$F$13:$F$35,MATCH(B15,'Promo Calendar'!$A$13:$A$35,0)),"")</f>
        <v/>
      </c>
      <c r="C6" s="33">
        <f>DAY(C15)&amp;CHAR(10)&amp;IFERROR(INDEX('Promo Calendar'!$E$13:$E$35,MATCH(C15,'Promo Calendar'!$A$13:$A$35,0)),"")&amp;IFERROR(CHAR(10)&amp;INDEX('Promo Calendar'!$F$13:$F$35,MATCH(C15,'Promo Calendar'!$A$13:$A$35,0)),"")</f>
        <v/>
      </c>
      <c r="D6" s="33">
        <f>DAY(D15)&amp;CHAR(10)&amp;IFERROR(INDEX('Promo Calendar'!$E$13:$E$35,MATCH(D15,'Promo Calendar'!$A$13:$A$35,0)),"")&amp;IFERROR(CHAR(10)&amp;INDEX('Promo Calendar'!$F$13:$F$35,MATCH(D15,'Promo Calendar'!$A$13:$A$35,0)),"")</f>
        <v/>
      </c>
      <c r="E6" s="33">
        <f>DAY(E15)&amp;CHAR(10)&amp;IFERROR(INDEX('Promo Calendar'!$E$13:$E$35,MATCH(E15,'Promo Calendar'!$A$13:$A$35,0)),"")&amp;IFERROR(CHAR(10)&amp;INDEX('Promo Calendar'!$F$13:$F$35,MATCH(E15,'Promo Calendar'!$A$13:$A$35,0)),"")</f>
        <v/>
      </c>
      <c r="F6" s="33">
        <f>DAY(F15)&amp;CHAR(10)&amp;IFERROR(INDEX('Promo Calendar'!$E$13:$E$35,MATCH(F15,'Promo Calendar'!$A$13:$A$35,0)),"")&amp;IFERROR(CHAR(10)&amp;INDEX('Promo Calendar'!$F$13:$F$35,MATCH(F15,'Promo Calendar'!$A$13:$A$35,0)),"")</f>
        <v/>
      </c>
      <c r="G6" s="33">
        <f>DAY(G15)&amp;CHAR(10)&amp;IFERROR(INDEX('Promo Calendar'!$E$13:$E$35,MATCH(G15,'Promo Calendar'!$A$13:$A$35,0)),"")&amp;IFERROR(CHAR(10)&amp;INDEX('Promo Calendar'!$F$13:$F$35,MATCH(G15,'Promo Calendar'!$A$13:$A$35,0)),"")</f>
        <v/>
      </c>
    </row>
    <row r="7" ht="78" customHeight="1">
      <c r="A7" s="33">
        <f>DAY(A16)&amp;CHAR(10)&amp;IFERROR(INDEX('Promo Calendar'!$E$13:$E$35,MATCH(A16,'Promo Calendar'!$A$13:$A$35,0)),"")&amp;IFERROR(CHAR(10)&amp;INDEX('Promo Calendar'!$F$13:$F$35,MATCH(A16,'Promo Calendar'!$A$13:$A$35,0)),"")</f>
        <v/>
      </c>
      <c r="B7" s="33">
        <f>DAY(B16)&amp;CHAR(10)&amp;IFERROR(INDEX('Promo Calendar'!$E$13:$E$35,MATCH(B16,'Promo Calendar'!$A$13:$A$35,0)),"")&amp;IFERROR(CHAR(10)&amp;INDEX('Promo Calendar'!$F$13:$F$35,MATCH(B16,'Promo Calendar'!$A$13:$A$35,0)),"")</f>
        <v/>
      </c>
      <c r="C7" s="33">
        <f>DAY(C16)&amp;CHAR(10)&amp;IFERROR(INDEX('Promo Calendar'!$E$13:$E$35,MATCH(C16,'Promo Calendar'!$A$13:$A$35,0)),"")&amp;IFERROR(CHAR(10)&amp;INDEX('Promo Calendar'!$F$13:$F$35,MATCH(C16,'Promo Calendar'!$A$13:$A$35,0)),"")</f>
        <v/>
      </c>
      <c r="D7" s="33">
        <f>DAY(D16)&amp;CHAR(10)&amp;IFERROR(INDEX('Promo Calendar'!$E$13:$E$35,MATCH(D16,'Promo Calendar'!$A$13:$A$35,0)),"")&amp;IFERROR(CHAR(10)&amp;INDEX('Promo Calendar'!$F$13:$F$35,MATCH(D16,'Promo Calendar'!$A$13:$A$35,0)),"")</f>
        <v/>
      </c>
      <c r="E7" s="33">
        <f>DAY(E16)&amp;CHAR(10)&amp;IFERROR(INDEX('Promo Calendar'!$E$13:$E$35,MATCH(E16,'Promo Calendar'!$A$13:$A$35,0)),"")&amp;IFERROR(CHAR(10)&amp;INDEX('Promo Calendar'!$F$13:$F$35,MATCH(E16,'Promo Calendar'!$A$13:$A$35,0)),"")</f>
        <v/>
      </c>
      <c r="F7" s="33">
        <f>DAY(F16)&amp;CHAR(10)&amp;IFERROR(INDEX('Promo Calendar'!$E$13:$E$35,MATCH(F16,'Promo Calendar'!$A$13:$A$35,0)),"")&amp;IFERROR(CHAR(10)&amp;INDEX('Promo Calendar'!$F$13:$F$35,MATCH(F16,'Promo Calendar'!$A$13:$A$35,0)),"")</f>
        <v/>
      </c>
      <c r="G7" s="33">
        <f>DAY(G16)&amp;CHAR(10)&amp;IFERROR(INDEX('Promo Calendar'!$E$13:$E$35,MATCH(G16,'Promo Calendar'!$A$13:$A$35,0)),"")&amp;IFERROR(CHAR(10)&amp;INDEX('Promo Calendar'!$F$13:$F$35,MATCH(G16,'Promo Calendar'!$A$13:$A$35,0)),"")</f>
        <v/>
      </c>
    </row>
    <row r="8" ht="44" customHeight="1">
      <c r="A8" s="34" t="n"/>
      <c r="B8" s="34" t="n"/>
      <c r="C8" s="34" t="n"/>
      <c r="D8" s="34" t="n"/>
      <c r="E8" s="34" t="n"/>
      <c r="F8" s="34" t="n"/>
      <c r="G8" s="34" t="n"/>
    </row>
    <row r="9" ht="22" customHeight="1">
      <c r="A9" s="35" t="inlineStr">
        <is>
          <t>Auto-populated from the Promo Calendar sheet. Edit promotions, channels, owners, and status there.</t>
        </is>
      </c>
    </row>
    <row r="10">
      <c r="A10" s="34" t="n"/>
      <c r="B10" s="34" t="n"/>
      <c r="C10" s="34" t="n"/>
      <c r="D10" s="34" t="n"/>
      <c r="E10" s="34" t="n"/>
      <c r="F10" s="34" t="n"/>
      <c r="G10" s="34" t="n"/>
    </row>
    <row r="11">
      <c r="A11" s="34" t="n"/>
      <c r="B11" s="34" t="n"/>
      <c r="C11" s="34" t="n"/>
      <c r="D11" s="34" t="n"/>
      <c r="E11" s="34" t="n"/>
      <c r="F11" s="34" t="n"/>
      <c r="G11" s="34" t="n"/>
    </row>
    <row r="12" hidden="1">
      <c r="A12" s="36">
        <f>DATE('Promo Calendar'!$B$5,4,1)-WEEKDAY(DATE('Promo Calendar'!$B$5,4,1),1)+1+0</f>
        <v/>
      </c>
      <c r="B12" s="36">
        <f>DATE('Promo Calendar'!$B$5,4,1)-WEEKDAY(DATE('Promo Calendar'!$B$5,4,1),1)+1+1</f>
        <v/>
      </c>
      <c r="C12" s="36">
        <f>DATE('Promo Calendar'!$B$5,4,1)-WEEKDAY(DATE('Promo Calendar'!$B$5,4,1),1)+1+2</f>
        <v/>
      </c>
      <c r="D12" s="36">
        <f>DATE('Promo Calendar'!$B$5,4,1)-WEEKDAY(DATE('Promo Calendar'!$B$5,4,1),1)+1+3</f>
        <v/>
      </c>
      <c r="E12" s="36">
        <f>DATE('Promo Calendar'!$B$5,4,1)-WEEKDAY(DATE('Promo Calendar'!$B$5,4,1),1)+1+4</f>
        <v/>
      </c>
      <c r="F12" s="36">
        <f>DATE('Promo Calendar'!$B$5,4,1)-WEEKDAY(DATE('Promo Calendar'!$B$5,4,1),1)+1+5</f>
        <v/>
      </c>
      <c r="G12" s="36">
        <f>DATE('Promo Calendar'!$B$5,4,1)-WEEKDAY(DATE('Promo Calendar'!$B$5,4,1),1)+1+6</f>
        <v/>
      </c>
    </row>
    <row r="13" hidden="1">
      <c r="A13" s="36">
        <f>DATE('Promo Calendar'!$B$5,4,1)-WEEKDAY(DATE('Promo Calendar'!$B$5,4,1),1)+1+7</f>
        <v/>
      </c>
      <c r="B13" s="36">
        <f>DATE('Promo Calendar'!$B$5,4,1)-WEEKDAY(DATE('Promo Calendar'!$B$5,4,1),1)+1+8</f>
        <v/>
      </c>
      <c r="C13" s="36">
        <f>DATE('Promo Calendar'!$B$5,4,1)-WEEKDAY(DATE('Promo Calendar'!$B$5,4,1),1)+1+9</f>
        <v/>
      </c>
      <c r="D13" s="36">
        <f>DATE('Promo Calendar'!$B$5,4,1)-WEEKDAY(DATE('Promo Calendar'!$B$5,4,1),1)+1+10</f>
        <v/>
      </c>
      <c r="E13" s="36">
        <f>DATE('Promo Calendar'!$B$5,4,1)-WEEKDAY(DATE('Promo Calendar'!$B$5,4,1),1)+1+11</f>
        <v/>
      </c>
      <c r="F13" s="36">
        <f>DATE('Promo Calendar'!$B$5,4,1)-WEEKDAY(DATE('Promo Calendar'!$B$5,4,1),1)+1+12</f>
        <v/>
      </c>
      <c r="G13" s="36">
        <f>DATE('Promo Calendar'!$B$5,4,1)-WEEKDAY(DATE('Promo Calendar'!$B$5,4,1),1)+1+13</f>
        <v/>
      </c>
    </row>
    <row r="14" hidden="1">
      <c r="A14" s="36">
        <f>DATE('Promo Calendar'!$B$5,4,1)-WEEKDAY(DATE('Promo Calendar'!$B$5,4,1),1)+1+14</f>
        <v/>
      </c>
      <c r="B14" s="36">
        <f>DATE('Promo Calendar'!$B$5,4,1)-WEEKDAY(DATE('Promo Calendar'!$B$5,4,1),1)+1+15</f>
        <v/>
      </c>
      <c r="C14" s="36">
        <f>DATE('Promo Calendar'!$B$5,4,1)-WEEKDAY(DATE('Promo Calendar'!$B$5,4,1),1)+1+16</f>
        <v/>
      </c>
      <c r="D14" s="36">
        <f>DATE('Promo Calendar'!$B$5,4,1)-WEEKDAY(DATE('Promo Calendar'!$B$5,4,1),1)+1+17</f>
        <v/>
      </c>
      <c r="E14" s="36">
        <f>DATE('Promo Calendar'!$B$5,4,1)-WEEKDAY(DATE('Promo Calendar'!$B$5,4,1),1)+1+18</f>
        <v/>
      </c>
      <c r="F14" s="36">
        <f>DATE('Promo Calendar'!$B$5,4,1)-WEEKDAY(DATE('Promo Calendar'!$B$5,4,1),1)+1+19</f>
        <v/>
      </c>
      <c r="G14" s="36">
        <f>DATE('Promo Calendar'!$B$5,4,1)-WEEKDAY(DATE('Promo Calendar'!$B$5,4,1),1)+1+20</f>
        <v/>
      </c>
    </row>
    <row r="15" hidden="1">
      <c r="A15" s="36">
        <f>DATE('Promo Calendar'!$B$5,4,1)-WEEKDAY(DATE('Promo Calendar'!$B$5,4,1),1)+1+21</f>
        <v/>
      </c>
      <c r="B15" s="36">
        <f>DATE('Promo Calendar'!$B$5,4,1)-WEEKDAY(DATE('Promo Calendar'!$B$5,4,1),1)+1+22</f>
        <v/>
      </c>
      <c r="C15" s="36">
        <f>DATE('Promo Calendar'!$B$5,4,1)-WEEKDAY(DATE('Promo Calendar'!$B$5,4,1),1)+1+23</f>
        <v/>
      </c>
      <c r="D15" s="36">
        <f>DATE('Promo Calendar'!$B$5,4,1)-WEEKDAY(DATE('Promo Calendar'!$B$5,4,1),1)+1+24</f>
        <v/>
      </c>
      <c r="E15" s="36">
        <f>DATE('Promo Calendar'!$B$5,4,1)-WEEKDAY(DATE('Promo Calendar'!$B$5,4,1),1)+1+25</f>
        <v/>
      </c>
      <c r="F15" s="36">
        <f>DATE('Promo Calendar'!$B$5,4,1)-WEEKDAY(DATE('Promo Calendar'!$B$5,4,1),1)+1+26</f>
        <v/>
      </c>
      <c r="G15" s="36">
        <f>DATE('Promo Calendar'!$B$5,4,1)-WEEKDAY(DATE('Promo Calendar'!$B$5,4,1),1)+1+27</f>
        <v/>
      </c>
    </row>
    <row r="16" hidden="1">
      <c r="A16" s="36">
        <f>DATE('Promo Calendar'!$B$5,4,1)-WEEKDAY(DATE('Promo Calendar'!$B$5,4,1),1)+1+28</f>
        <v/>
      </c>
      <c r="B16" s="36">
        <f>DATE('Promo Calendar'!$B$5,4,1)-WEEKDAY(DATE('Promo Calendar'!$B$5,4,1),1)+1+29</f>
        <v/>
      </c>
      <c r="C16" s="36">
        <f>DATE('Promo Calendar'!$B$5,4,1)-WEEKDAY(DATE('Promo Calendar'!$B$5,4,1),1)+1+30</f>
        <v/>
      </c>
      <c r="D16" s="36">
        <f>DATE('Promo Calendar'!$B$5,4,1)-WEEKDAY(DATE('Promo Calendar'!$B$5,4,1),1)+1+31</f>
        <v/>
      </c>
      <c r="E16" s="36">
        <f>DATE('Promo Calendar'!$B$5,4,1)-WEEKDAY(DATE('Promo Calendar'!$B$5,4,1),1)+1+32</f>
        <v/>
      </c>
      <c r="F16" s="36">
        <f>DATE('Promo Calendar'!$B$5,4,1)-WEEKDAY(DATE('Promo Calendar'!$B$5,4,1),1)+1+33</f>
        <v/>
      </c>
      <c r="G16" s="36">
        <f>DATE('Promo Calendar'!$B$5,4,1)-WEEKDAY(DATE('Promo Calendar'!$B$5,4,1),1)+1+34</f>
        <v/>
      </c>
    </row>
  </sheetData>
  <mergeCells count="2">
    <mergeCell ref="A1:G1"/>
    <mergeCell ref="A9:G9"/>
  </mergeCells>
  <conditionalFormatting sqref="A3:G7">
    <cfRule type="expression" priority="1" dxfId="9">
      <formula>MONTH(A$12)&lt;&gt;4</formula>
    </cfRule>
    <cfRule type="expression" priority="2" dxfId="6">
      <formula>AND(A$12&gt;=DATE('Promo Calendar'!$B$5,4,15),A$12&lt;DATE('Promo Calendar'!$B$5,4,20))</formula>
    </cfRule>
    <cfRule type="expression" priority="3" dxfId="8">
      <formula>A$12='Promo Calendar'!$B$8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</cols>
  <sheetData>
    <row r="1">
      <c r="A1" t="inlineStr">
        <is>
          <t>Promo Type</t>
        </is>
      </c>
      <c r="B1" t="inlineStr">
        <is>
          <t>Channel</t>
        </is>
      </c>
      <c r="C1" t="inlineStr">
        <is>
          <t>Status</t>
        </is>
      </c>
    </row>
    <row r="2">
      <c r="A2" t="inlineStr">
        <is>
          <t>Announcement</t>
        </is>
      </c>
      <c r="B2" t="inlineStr">
        <is>
          <t>Email</t>
        </is>
      </c>
      <c r="C2" t="inlineStr">
        <is>
          <t>Planned</t>
        </is>
      </c>
    </row>
    <row r="3">
      <c r="A3" t="inlineStr">
        <is>
          <t>VIP / Loyalty</t>
        </is>
      </c>
      <c r="B3" t="inlineStr">
        <is>
          <t>SMS</t>
        </is>
      </c>
      <c r="C3" t="inlineStr">
        <is>
          <t>Drafting</t>
        </is>
      </c>
    </row>
    <row r="4">
      <c r="A4" t="inlineStr">
        <is>
          <t>Product Teaser</t>
        </is>
      </c>
      <c r="B4" t="inlineStr">
        <is>
          <t>Social</t>
        </is>
      </c>
      <c r="C4" t="inlineStr">
        <is>
          <t>Scheduled</t>
        </is>
      </c>
    </row>
    <row r="5">
      <c r="A5" t="inlineStr">
        <is>
          <t>Brand Spotlight</t>
        </is>
      </c>
      <c r="B5" t="inlineStr">
        <is>
          <t>Website</t>
        </is>
      </c>
      <c r="C5" t="inlineStr">
        <is>
          <t>Live</t>
        </is>
      </c>
    </row>
    <row r="6">
      <c r="A6" t="inlineStr">
        <is>
          <t>Bundle Deal</t>
        </is>
      </c>
      <c r="B6" t="inlineStr">
        <is>
          <t>In-Store</t>
        </is>
      </c>
      <c r="C6" t="inlineStr">
        <is>
          <t>Complete</t>
        </is>
      </c>
    </row>
    <row r="7">
      <c r="A7" t="inlineStr">
        <is>
          <t>BOGO</t>
        </is>
      </c>
      <c r="B7" t="inlineStr">
        <is>
          <t>App / Loyalty</t>
        </is>
      </c>
    </row>
    <row r="8">
      <c r="A8" t="inlineStr">
        <is>
          <t>Doorbuster</t>
        </is>
      </c>
      <c r="B8" t="inlineStr">
        <is>
          <t>Multi-Channel</t>
        </is>
      </c>
    </row>
    <row r="9">
      <c r="A9" t="inlineStr">
        <is>
          <t>Flash Sale</t>
        </is>
      </c>
    </row>
    <row r="10">
      <c r="A10" t="inlineStr">
        <is>
          <t>Countdown / Reminder</t>
        </is>
      </c>
    </row>
    <row r="11">
      <c r="A11" t="inlineStr">
        <is>
          <t>Pre-Order Push</t>
        </is>
      </c>
    </row>
    <row r="12">
      <c r="A12" t="inlineStr">
        <is>
          <t>Bounce-Back Offer</t>
        </is>
      </c>
    </row>
    <row r="13">
      <c r="A13" t="inlineStr">
        <is>
          <t>Retention / Loyalty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2026-03-19T14:51:19Z</dcterms:created>
  <dcterms:modified xmlns:dcterms="http://purl.org/dc/terms/" xmlns:xsi="http://www.w3.org/2001/XMLSchema-instance" xsi:type="dcterms:W3CDTF">2026-03-19T15:05:04Z</dcterms:modified>
</cp:coreProperties>
</file>